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г Работа ООО МИХА\Тыва\Раздел 7 Источники ТКО\"/>
    </mc:Choice>
  </mc:AlternateContent>
  <xr:revisionPtr revIDLastSave="0" documentId="13_ncr:1_{5083A1CA-86AE-4AE4-919D-B7872097E9A9}" xr6:coauthVersionLast="37" xr6:coauthVersionMax="37" xr10:uidLastSave="{00000000-0000-0000-0000-000000000000}"/>
  <bookViews>
    <workbookView xWindow="0" yWindow="0" windowWidth="22620" windowHeight="7365" xr2:uid="{F47BBF18-7E18-4F9F-A957-DEA339C03651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6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3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4" i="1"/>
</calcChain>
</file>

<file path=xl/sharedStrings.xml><?xml version="1.0" encoding="utf-8"?>
<sst xmlns="http://schemas.openxmlformats.org/spreadsheetml/2006/main" count="84" uniqueCount="32">
  <si>
    <t>Приложение № 6
к Правилам разработки, рассмотрения,
общественного обсуждения,
утверждения, корректировки
территориальных схем обращения
с отходами производства и потребления
(В редакции, введенной в действие
с 1 сентября 2025 года
постановлением Правительства
Российской Федерации
от 24 июля 2025 года N 1089</t>
  </si>
  <si>
    <t>№ п/п</t>
  </si>
  <si>
    <t>Субъект РФ</t>
  </si>
  <si>
    <t>Зона деятельности регионального оператора</t>
  </si>
  <si>
    <t>Категория потребителя</t>
  </si>
  <si>
    <t>Расчетная масса твердых коммунальных отходов по каждой категории потребителей и расчетный объем таких отходов по каждой категории потребителей, а также в разрезе зон деятельности региональных операторов,куб. м. в год</t>
  </si>
  <si>
    <t>Количество расчетных единиц по каждой категории потребителей, единиц</t>
  </si>
  <si>
    <t>Расчетный коэффициент плотности твердых коммунальных отходов, килограммов на куб. метр</t>
  </si>
  <si>
    <t>Республика Тыва</t>
  </si>
  <si>
    <t>Зона №1 Восточная</t>
  </si>
  <si>
    <t>Иная категория</t>
  </si>
  <si>
    <t>Зона №2 Восточная</t>
  </si>
  <si>
    <t>Административные, офисные учреждения</t>
  </si>
  <si>
    <t>Бани, сауны</t>
  </si>
  <si>
    <t>Библиотеки, архивы</t>
  </si>
  <si>
    <t>Детские дома, интернаты</t>
  </si>
  <si>
    <t>Дошкольное образовательное учреждение</t>
  </si>
  <si>
    <t>Клубы, кинотеатры, концертные залы, театры, цирки</t>
  </si>
  <si>
    <t>Зона №2 Западная</t>
  </si>
  <si>
    <t>Нет категории</t>
  </si>
  <si>
    <t>Парикмахерские, косметические салоны, салоны красоты</t>
  </si>
  <si>
    <t>Предприятия иных отраслей промышленности</t>
  </si>
  <si>
    <t>Продовольственный магазин</t>
  </si>
  <si>
    <t>Спортивные клубы, центры, комплексы</t>
  </si>
  <si>
    <t>Автозаправочные станции</t>
  </si>
  <si>
    <t>Имущество религиозного назначения</t>
  </si>
  <si>
    <t>Кафе, рестораны, бары, закусочные, столовые</t>
  </si>
  <si>
    <t>Промтоварный магазин</t>
  </si>
  <si>
    <t>Количество источников образования твердых коммунальных отходов,
в которых осуществляют деятельность потребители услуги по обращению
с твердыми коммунальными отходами (далее - потребитель), относящихся
к одной категории, единиц (заполняется по каждой категории потребителей, для которой установлен норматив накопления твердых коммунальных отходов, в разрезе зон деятельности региональных операторов)</t>
  </si>
  <si>
    <t>Норматив накопления. Тыс.тонн. в год</t>
  </si>
  <si>
    <t>Норматив накопления. Куб. м. в год</t>
  </si>
  <si>
    <t>Расчетная масса твердых коммунальных отходов по каждой категории потребителей и расчетный объем таких отходов по каждой категории потребителей, а также в разрезе зон деятельности региональных операторов, тыс. тонн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</si>
</sst>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5ABE5-092D-4375-8B93-D318487E066C}">
  <dimension ref="A1:K26"/>
  <sheetViews>
    <sheetView tabSelected="1" zoomScale="60" zoomScaleNormal="60" workbookViewId="0">
      <selection activeCell="E7" sqref="E7"/>
    </sheetView>
  </sheetViews>
  <sheetFormatPr defaultColWidth="32.28515625" defaultRowHeight="15" x14ac:dyDescent="0.25"/>
  <cols>
    <col min="1" max="1" width="14" style="12" customWidth="1"/>
    <col min="2" max="2" width="23.140625" style="12" customWidth="1"/>
    <col min="3" max="3" width="28" style="12" customWidth="1"/>
    <col min="4" max="4" width="32.28515625" style="11"/>
    <col min="5" max="5" width="57.42578125" style="12" customWidth="1"/>
    <col min="6" max="8" width="32.28515625" style="12"/>
    <col min="9" max="11" width="0" style="11" hidden="1" customWidth="1"/>
    <col min="12" max="16384" width="32.28515625" style="12"/>
  </cols>
  <sheetData>
    <row r="1" spans="1:11" s="5" customFormat="1" ht="200.25" customHeight="1" x14ac:dyDescent="0.25">
      <c r="A1" s="1" t="s">
        <v>0</v>
      </c>
      <c r="B1" s="1"/>
      <c r="C1" s="1"/>
      <c r="D1" s="1"/>
      <c r="E1" s="1"/>
      <c r="F1" s="1"/>
      <c r="G1" s="1"/>
      <c r="H1" s="2"/>
      <c r="I1" s="4"/>
      <c r="J1" s="4"/>
      <c r="K1" s="4"/>
    </row>
    <row r="2" spans="1:11" s="5" customFormat="1" ht="208.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28</v>
      </c>
      <c r="F2" s="3" t="s">
        <v>5</v>
      </c>
      <c r="G2" s="3" t="s">
        <v>6</v>
      </c>
      <c r="H2" s="3" t="s">
        <v>7</v>
      </c>
      <c r="I2" s="4" t="s">
        <v>30</v>
      </c>
      <c r="J2" s="4" t="s">
        <v>29</v>
      </c>
      <c r="K2" s="4" t="s">
        <v>31</v>
      </c>
    </row>
    <row r="3" spans="1:11" s="5" customFormat="1" x14ac:dyDescent="0.25">
      <c r="A3" s="6">
        <v>1</v>
      </c>
      <c r="B3" s="6" t="s">
        <v>8</v>
      </c>
      <c r="C3" s="6" t="s">
        <v>9</v>
      </c>
      <c r="D3" s="7" t="s">
        <v>10</v>
      </c>
      <c r="E3" s="7">
        <v>15</v>
      </c>
      <c r="F3" s="6">
        <f>(G3*I3)/100</f>
        <v>0.36599999999999999</v>
      </c>
      <c r="G3" s="6">
        <v>61</v>
      </c>
      <c r="H3" s="8">
        <f>K3/F3</f>
        <v>10</v>
      </c>
      <c r="I3" s="4">
        <v>0.6</v>
      </c>
      <c r="J3" s="4">
        <f>I3/10</f>
        <v>0.06</v>
      </c>
      <c r="K3" s="4">
        <f>J3*G3</f>
        <v>3.6599999999999997</v>
      </c>
    </row>
    <row r="4" spans="1:11" s="5" customFormat="1" x14ac:dyDescent="0.25">
      <c r="A4" s="6">
        <f>A3+1</f>
        <v>2</v>
      </c>
      <c r="B4" s="6" t="s">
        <v>8</v>
      </c>
      <c r="C4" s="6" t="s">
        <v>11</v>
      </c>
      <c r="D4" s="7" t="s">
        <v>10</v>
      </c>
      <c r="E4" s="7">
        <v>3</v>
      </c>
      <c r="F4" s="6">
        <f t="shared" ref="F4:F26" si="0">(G4*I4)/100</f>
        <v>0.10199999999999999</v>
      </c>
      <c r="G4" s="6">
        <v>17</v>
      </c>
      <c r="H4" s="8">
        <f t="shared" ref="H4:H26" si="1">K4/F4</f>
        <v>10</v>
      </c>
      <c r="I4" s="4">
        <v>0.6</v>
      </c>
      <c r="J4" s="4">
        <f t="shared" ref="J4:J26" si="2">I4/10</f>
        <v>0.06</v>
      </c>
      <c r="K4" s="4">
        <f t="shared" ref="K4:K26" si="3">J4*G4</f>
        <v>1.02</v>
      </c>
    </row>
    <row r="5" spans="1:11" s="5" customFormat="1" ht="30" x14ac:dyDescent="0.25">
      <c r="A5" s="6">
        <f t="shared" ref="A5:A26" si="4">A4+1</f>
        <v>3</v>
      </c>
      <c r="B5" s="6" t="s">
        <v>8</v>
      </c>
      <c r="C5" s="6" t="s">
        <v>9</v>
      </c>
      <c r="D5" s="7" t="s">
        <v>12</v>
      </c>
      <c r="E5" s="7">
        <v>16</v>
      </c>
      <c r="F5" s="6">
        <f t="shared" si="0"/>
        <v>0.83399999999999996</v>
      </c>
      <c r="G5" s="6">
        <v>139</v>
      </c>
      <c r="H5" s="8">
        <f t="shared" si="1"/>
        <v>10</v>
      </c>
      <c r="I5" s="4">
        <v>0.6</v>
      </c>
      <c r="J5" s="4">
        <f t="shared" si="2"/>
        <v>0.06</v>
      </c>
      <c r="K5" s="4">
        <f t="shared" si="3"/>
        <v>8.34</v>
      </c>
    </row>
    <row r="6" spans="1:11" s="5" customFormat="1" ht="30" x14ac:dyDescent="0.25">
      <c r="A6" s="6">
        <f t="shared" si="4"/>
        <v>4</v>
      </c>
      <c r="B6" s="6" t="s">
        <v>8</v>
      </c>
      <c r="C6" s="6" t="s">
        <v>11</v>
      </c>
      <c r="D6" s="7" t="s">
        <v>12</v>
      </c>
      <c r="E6" s="7">
        <v>6</v>
      </c>
      <c r="F6" s="6">
        <f t="shared" si="0"/>
        <v>0.55799999999999994</v>
      </c>
      <c r="G6" s="6">
        <v>93</v>
      </c>
      <c r="H6" s="8">
        <f t="shared" si="1"/>
        <v>10.000000000000002</v>
      </c>
      <c r="I6" s="4">
        <v>0.6</v>
      </c>
      <c r="J6" s="4">
        <f t="shared" si="2"/>
        <v>0.06</v>
      </c>
      <c r="K6" s="4">
        <f t="shared" si="3"/>
        <v>5.58</v>
      </c>
    </row>
    <row r="7" spans="1:11" s="5" customFormat="1" x14ac:dyDescent="0.25">
      <c r="A7" s="6">
        <f t="shared" si="4"/>
        <v>5</v>
      </c>
      <c r="B7" s="6" t="s">
        <v>8</v>
      </c>
      <c r="C7" s="6" t="s">
        <v>9</v>
      </c>
      <c r="D7" s="7" t="s">
        <v>13</v>
      </c>
      <c r="E7" s="7">
        <v>1</v>
      </c>
      <c r="F7" s="6">
        <f t="shared" si="0"/>
        <v>0.03</v>
      </c>
      <c r="G7" s="6">
        <v>3</v>
      </c>
      <c r="H7" s="8">
        <f t="shared" si="1"/>
        <v>10.000000000000002</v>
      </c>
      <c r="I7" s="4">
        <v>1</v>
      </c>
      <c r="J7" s="4">
        <f t="shared" si="2"/>
        <v>0.1</v>
      </c>
      <c r="K7" s="4">
        <f t="shared" si="3"/>
        <v>0.30000000000000004</v>
      </c>
    </row>
    <row r="8" spans="1:11" s="5" customFormat="1" x14ac:dyDescent="0.25">
      <c r="A8" s="6">
        <f t="shared" si="4"/>
        <v>6</v>
      </c>
      <c r="B8" s="6" t="s">
        <v>8</v>
      </c>
      <c r="C8" s="6" t="s">
        <v>9</v>
      </c>
      <c r="D8" s="7" t="s">
        <v>14</v>
      </c>
      <c r="E8" s="7">
        <v>2</v>
      </c>
      <c r="F8" s="6">
        <f t="shared" si="0"/>
        <v>1.2600000000000002E-2</v>
      </c>
      <c r="G8" s="6">
        <v>9</v>
      </c>
      <c r="H8" s="8">
        <f t="shared" si="1"/>
        <v>10</v>
      </c>
      <c r="I8" s="4">
        <v>0.14000000000000001</v>
      </c>
      <c r="J8" s="4">
        <f t="shared" si="2"/>
        <v>1.4000000000000002E-2</v>
      </c>
      <c r="K8" s="4">
        <f t="shared" si="3"/>
        <v>0.12600000000000003</v>
      </c>
    </row>
    <row r="9" spans="1:11" s="5" customFormat="1" x14ac:dyDescent="0.25">
      <c r="A9" s="6">
        <f t="shared" si="4"/>
        <v>7</v>
      </c>
      <c r="B9" s="6" t="s">
        <v>8</v>
      </c>
      <c r="C9" s="6" t="s">
        <v>9</v>
      </c>
      <c r="D9" s="7" t="s">
        <v>15</v>
      </c>
      <c r="E9" s="7">
        <v>3</v>
      </c>
      <c r="F9" s="6">
        <f t="shared" si="0"/>
        <v>9.8900000000000002E-2</v>
      </c>
      <c r="G9" s="6">
        <v>43</v>
      </c>
      <c r="H9" s="8">
        <f t="shared" si="1"/>
        <v>10</v>
      </c>
      <c r="I9" s="4">
        <v>0.23</v>
      </c>
      <c r="J9" s="4">
        <f t="shared" si="2"/>
        <v>2.3E-2</v>
      </c>
      <c r="K9" s="4">
        <f t="shared" si="3"/>
        <v>0.98899999999999999</v>
      </c>
    </row>
    <row r="10" spans="1:11" s="5" customFormat="1" x14ac:dyDescent="0.25">
      <c r="A10" s="6">
        <f t="shared" si="4"/>
        <v>8</v>
      </c>
      <c r="B10" s="6" t="s">
        <v>8</v>
      </c>
      <c r="C10" s="6" t="s">
        <v>11</v>
      </c>
      <c r="D10" s="7" t="s">
        <v>15</v>
      </c>
      <c r="E10" s="6">
        <v>2</v>
      </c>
      <c r="F10" s="6">
        <f t="shared" si="0"/>
        <v>5.9800000000000006E-2</v>
      </c>
      <c r="G10" s="6">
        <v>26</v>
      </c>
      <c r="H10" s="8">
        <f t="shared" si="1"/>
        <v>9.9999999999999982</v>
      </c>
      <c r="I10" s="4">
        <v>0.23</v>
      </c>
      <c r="J10" s="4">
        <f t="shared" si="2"/>
        <v>2.3E-2</v>
      </c>
      <c r="K10" s="4">
        <f t="shared" si="3"/>
        <v>0.59799999999999998</v>
      </c>
    </row>
    <row r="11" spans="1:11" s="5" customFormat="1" ht="30" x14ac:dyDescent="0.25">
      <c r="A11" s="6">
        <f t="shared" si="4"/>
        <v>9</v>
      </c>
      <c r="B11" s="6" t="s">
        <v>8</v>
      </c>
      <c r="C11" s="6" t="s">
        <v>9</v>
      </c>
      <c r="D11" s="7" t="s">
        <v>16</v>
      </c>
      <c r="E11" s="6">
        <v>30</v>
      </c>
      <c r="F11" s="6">
        <f t="shared" si="0"/>
        <v>1.3224</v>
      </c>
      <c r="G11" s="6">
        <v>348</v>
      </c>
      <c r="H11" s="8">
        <f t="shared" si="1"/>
        <v>10</v>
      </c>
      <c r="I11" s="4">
        <v>0.38</v>
      </c>
      <c r="J11" s="4">
        <f t="shared" si="2"/>
        <v>3.7999999999999999E-2</v>
      </c>
      <c r="K11" s="4">
        <f t="shared" si="3"/>
        <v>13.224</v>
      </c>
    </row>
    <row r="12" spans="1:11" s="5" customFormat="1" ht="30" x14ac:dyDescent="0.25">
      <c r="A12" s="6">
        <f t="shared" si="4"/>
        <v>10</v>
      </c>
      <c r="B12" s="6" t="s">
        <v>8</v>
      </c>
      <c r="C12" s="6" t="s">
        <v>11</v>
      </c>
      <c r="D12" s="7" t="s">
        <v>16</v>
      </c>
      <c r="E12" s="6">
        <v>26</v>
      </c>
      <c r="F12" s="6">
        <f t="shared" si="0"/>
        <v>1.0373999999999999</v>
      </c>
      <c r="G12" s="6">
        <v>273</v>
      </c>
      <c r="H12" s="8">
        <f t="shared" si="1"/>
        <v>10.000000000000002</v>
      </c>
      <c r="I12" s="4">
        <v>0.38</v>
      </c>
      <c r="J12" s="4">
        <f t="shared" si="2"/>
        <v>3.7999999999999999E-2</v>
      </c>
      <c r="K12" s="4">
        <f t="shared" si="3"/>
        <v>10.374000000000001</v>
      </c>
    </row>
    <row r="13" spans="1:11" s="5" customFormat="1" ht="30" x14ac:dyDescent="0.25">
      <c r="A13" s="6">
        <f t="shared" si="4"/>
        <v>11</v>
      </c>
      <c r="B13" s="6" t="s">
        <v>8</v>
      </c>
      <c r="C13" s="6" t="s">
        <v>9</v>
      </c>
      <c r="D13" s="7" t="s">
        <v>17</v>
      </c>
      <c r="E13" s="6">
        <v>8</v>
      </c>
      <c r="F13" s="6">
        <f t="shared" si="0"/>
        <v>9.5200000000000007E-2</v>
      </c>
      <c r="G13" s="6">
        <v>68</v>
      </c>
      <c r="H13" s="8">
        <f t="shared" si="1"/>
        <v>10.000000000000002</v>
      </c>
      <c r="I13" s="4">
        <v>0.14000000000000001</v>
      </c>
      <c r="J13" s="4">
        <f t="shared" si="2"/>
        <v>1.4000000000000002E-2</v>
      </c>
      <c r="K13" s="4">
        <f t="shared" si="3"/>
        <v>0.95200000000000018</v>
      </c>
    </row>
    <row r="14" spans="1:11" s="5" customFormat="1" ht="30" x14ac:dyDescent="0.25">
      <c r="A14" s="6">
        <f t="shared" si="4"/>
        <v>12</v>
      </c>
      <c r="B14" s="6" t="s">
        <v>8</v>
      </c>
      <c r="C14" s="6" t="s">
        <v>18</v>
      </c>
      <c r="D14" s="7" t="s">
        <v>17</v>
      </c>
      <c r="E14" s="6">
        <v>4</v>
      </c>
      <c r="F14" s="6">
        <f t="shared" si="0"/>
        <v>4.2000000000000003E-2</v>
      </c>
      <c r="G14" s="6">
        <v>30</v>
      </c>
      <c r="H14" s="8">
        <f t="shared" si="1"/>
        <v>10</v>
      </c>
      <c r="I14" s="4">
        <v>0.14000000000000001</v>
      </c>
      <c r="J14" s="4">
        <f t="shared" si="2"/>
        <v>1.4000000000000002E-2</v>
      </c>
      <c r="K14" s="4">
        <f t="shared" si="3"/>
        <v>0.42000000000000004</v>
      </c>
    </row>
    <row r="15" spans="1:11" s="5" customFormat="1" x14ac:dyDescent="0.25">
      <c r="A15" s="6">
        <f t="shared" si="4"/>
        <v>13</v>
      </c>
      <c r="B15" s="6" t="s">
        <v>8</v>
      </c>
      <c r="C15" s="6" t="s">
        <v>9</v>
      </c>
      <c r="D15" s="7" t="s">
        <v>19</v>
      </c>
      <c r="E15" s="6">
        <v>7</v>
      </c>
      <c r="F15" s="6">
        <f t="shared" si="0"/>
        <v>0.43799999999999994</v>
      </c>
      <c r="G15" s="6">
        <v>73</v>
      </c>
      <c r="H15" s="8">
        <f t="shared" si="1"/>
        <v>10.000000000000002</v>
      </c>
      <c r="I15" s="4">
        <v>0.6</v>
      </c>
      <c r="J15" s="4">
        <f t="shared" si="2"/>
        <v>0.06</v>
      </c>
      <c r="K15" s="4">
        <f t="shared" si="3"/>
        <v>4.38</v>
      </c>
    </row>
    <row r="16" spans="1:11" s="5" customFormat="1" x14ac:dyDescent="0.25">
      <c r="A16" s="6">
        <f t="shared" si="4"/>
        <v>14</v>
      </c>
      <c r="B16" s="6" t="s">
        <v>8</v>
      </c>
      <c r="C16" s="6" t="s">
        <v>18</v>
      </c>
      <c r="D16" s="7" t="s">
        <v>19</v>
      </c>
      <c r="E16" s="6">
        <v>3</v>
      </c>
      <c r="F16" s="6">
        <f t="shared" si="0"/>
        <v>0.06</v>
      </c>
      <c r="G16" s="6">
        <v>10</v>
      </c>
      <c r="H16" s="8">
        <f t="shared" si="1"/>
        <v>10</v>
      </c>
      <c r="I16" s="4">
        <v>0.6</v>
      </c>
      <c r="J16" s="4">
        <f t="shared" si="2"/>
        <v>0.06</v>
      </c>
      <c r="K16" s="4">
        <f t="shared" si="3"/>
        <v>0.6</v>
      </c>
    </row>
    <row r="17" spans="1:11" s="5" customFormat="1" ht="30" x14ac:dyDescent="0.25">
      <c r="A17" s="6">
        <f t="shared" si="4"/>
        <v>15</v>
      </c>
      <c r="B17" s="6" t="s">
        <v>8</v>
      </c>
      <c r="C17" s="6" t="s">
        <v>9</v>
      </c>
      <c r="D17" s="7" t="s">
        <v>20</v>
      </c>
      <c r="E17" s="6">
        <v>1</v>
      </c>
      <c r="F17" s="6">
        <f t="shared" si="0"/>
        <v>3.9000000000000007E-2</v>
      </c>
      <c r="G17" s="6">
        <v>3</v>
      </c>
      <c r="H17" s="8">
        <f t="shared" si="1"/>
        <v>9.9999999999999982</v>
      </c>
      <c r="I17" s="4">
        <v>1.3</v>
      </c>
      <c r="J17" s="4">
        <f t="shared" si="2"/>
        <v>0.13</v>
      </c>
      <c r="K17" s="4">
        <f t="shared" si="3"/>
        <v>0.39</v>
      </c>
    </row>
    <row r="18" spans="1:11" s="5" customFormat="1" ht="30" x14ac:dyDescent="0.25">
      <c r="A18" s="6">
        <f t="shared" si="4"/>
        <v>16</v>
      </c>
      <c r="B18" s="6" t="s">
        <v>8</v>
      </c>
      <c r="C18" s="6" t="s">
        <v>18</v>
      </c>
      <c r="D18" s="7" t="s">
        <v>21</v>
      </c>
      <c r="E18" s="6">
        <v>2</v>
      </c>
      <c r="F18" s="6">
        <f t="shared" si="0"/>
        <v>0.1</v>
      </c>
      <c r="G18" s="6">
        <v>10</v>
      </c>
      <c r="H18" s="8">
        <f t="shared" si="1"/>
        <v>10</v>
      </c>
      <c r="I18" s="4">
        <v>1</v>
      </c>
      <c r="J18" s="4">
        <f t="shared" si="2"/>
        <v>0.1</v>
      </c>
      <c r="K18" s="4">
        <f t="shared" si="3"/>
        <v>1</v>
      </c>
    </row>
    <row r="19" spans="1:11" s="5" customFormat="1" x14ac:dyDescent="0.25">
      <c r="A19" s="6">
        <f t="shared" si="4"/>
        <v>17</v>
      </c>
      <c r="B19" s="6" t="s">
        <v>8</v>
      </c>
      <c r="C19" s="6" t="s">
        <v>9</v>
      </c>
      <c r="D19" s="7" t="s">
        <v>22</v>
      </c>
      <c r="E19" s="6">
        <v>11</v>
      </c>
      <c r="F19" s="6">
        <f t="shared" si="0"/>
        <v>0.19320000000000001</v>
      </c>
      <c r="G19" s="6">
        <v>28</v>
      </c>
      <c r="H19" s="8">
        <f t="shared" si="1"/>
        <v>9.9999999999999982</v>
      </c>
      <c r="I19" s="4">
        <v>0.69</v>
      </c>
      <c r="J19" s="4">
        <f t="shared" si="2"/>
        <v>6.8999999999999992E-2</v>
      </c>
      <c r="K19" s="4">
        <f t="shared" si="3"/>
        <v>1.9319999999999997</v>
      </c>
    </row>
    <row r="20" spans="1:11" s="5" customFormat="1" x14ac:dyDescent="0.25">
      <c r="A20" s="6">
        <f t="shared" si="4"/>
        <v>18</v>
      </c>
      <c r="B20" s="6" t="s">
        <v>8</v>
      </c>
      <c r="C20" s="6" t="s">
        <v>18</v>
      </c>
      <c r="D20" s="7" t="s">
        <v>22</v>
      </c>
      <c r="E20" s="6">
        <v>2</v>
      </c>
      <c r="F20" s="6">
        <f t="shared" si="0"/>
        <v>4.1399999999999999E-2</v>
      </c>
      <c r="G20" s="6">
        <v>6</v>
      </c>
      <c r="H20" s="8">
        <f t="shared" si="1"/>
        <v>9.9999999999999982</v>
      </c>
      <c r="I20" s="4">
        <v>0.69</v>
      </c>
      <c r="J20" s="4">
        <f t="shared" si="2"/>
        <v>6.8999999999999992E-2</v>
      </c>
      <c r="K20" s="4">
        <f t="shared" si="3"/>
        <v>0.41399999999999992</v>
      </c>
    </row>
    <row r="21" spans="1:11" s="5" customFormat="1" ht="30" x14ac:dyDescent="0.25">
      <c r="A21" s="6">
        <f t="shared" si="4"/>
        <v>19</v>
      </c>
      <c r="B21" s="6" t="s">
        <v>8</v>
      </c>
      <c r="C21" s="6" t="s">
        <v>9</v>
      </c>
      <c r="D21" s="7" t="s">
        <v>23</v>
      </c>
      <c r="E21" s="6">
        <v>1</v>
      </c>
      <c r="F21" s="6">
        <f t="shared" si="0"/>
        <v>1.26E-2</v>
      </c>
      <c r="G21" s="6">
        <v>3</v>
      </c>
      <c r="H21" s="8">
        <f t="shared" si="1"/>
        <v>10</v>
      </c>
      <c r="I21" s="4">
        <v>0.42</v>
      </c>
      <c r="J21" s="4">
        <f t="shared" si="2"/>
        <v>4.1999999999999996E-2</v>
      </c>
      <c r="K21" s="4">
        <f t="shared" si="3"/>
        <v>0.126</v>
      </c>
    </row>
    <row r="22" spans="1:11" s="5" customFormat="1" ht="30" x14ac:dyDescent="0.25">
      <c r="A22" s="6">
        <f t="shared" si="4"/>
        <v>20</v>
      </c>
      <c r="B22" s="6" t="s">
        <v>8</v>
      </c>
      <c r="C22" s="6" t="s">
        <v>18</v>
      </c>
      <c r="D22" s="7" t="s">
        <v>23</v>
      </c>
      <c r="E22" s="6">
        <v>2</v>
      </c>
      <c r="F22" s="6">
        <f t="shared" si="0"/>
        <v>1.26E-2</v>
      </c>
      <c r="G22" s="6">
        <v>3</v>
      </c>
      <c r="H22" s="8">
        <f t="shared" si="1"/>
        <v>10</v>
      </c>
      <c r="I22" s="4">
        <v>0.42</v>
      </c>
      <c r="J22" s="4">
        <f t="shared" si="2"/>
        <v>4.1999999999999996E-2</v>
      </c>
      <c r="K22" s="4">
        <f t="shared" si="3"/>
        <v>0.126</v>
      </c>
    </row>
    <row r="23" spans="1:11" s="5" customFormat="1" x14ac:dyDescent="0.25">
      <c r="A23" s="6">
        <v>21</v>
      </c>
      <c r="B23" s="6" t="s">
        <v>8</v>
      </c>
      <c r="C23" s="6" t="s">
        <v>9</v>
      </c>
      <c r="D23" s="7" t="s">
        <v>24</v>
      </c>
      <c r="E23" s="6">
        <v>3</v>
      </c>
      <c r="F23" s="6">
        <f t="shared" si="0"/>
        <v>63.042000000000002</v>
      </c>
      <c r="G23" s="6">
        <v>3002</v>
      </c>
      <c r="H23" s="8">
        <f t="shared" si="1"/>
        <v>10.000000000000002</v>
      </c>
      <c r="I23" s="4">
        <v>2.1</v>
      </c>
      <c r="J23" s="4">
        <f t="shared" si="2"/>
        <v>0.21000000000000002</v>
      </c>
      <c r="K23" s="4">
        <f t="shared" si="3"/>
        <v>630.42000000000007</v>
      </c>
    </row>
    <row r="24" spans="1:11" s="5" customFormat="1" ht="30" x14ac:dyDescent="0.25">
      <c r="A24" s="6">
        <f t="shared" si="4"/>
        <v>22</v>
      </c>
      <c r="B24" s="6" t="s">
        <v>8</v>
      </c>
      <c r="C24" s="6" t="s">
        <v>9</v>
      </c>
      <c r="D24" s="7" t="s">
        <v>25</v>
      </c>
      <c r="E24" s="6">
        <v>1</v>
      </c>
      <c r="F24" s="6">
        <f t="shared" si="0"/>
        <v>0.03</v>
      </c>
      <c r="G24" s="6">
        <v>5</v>
      </c>
      <c r="H24" s="8">
        <f t="shared" si="1"/>
        <v>10</v>
      </c>
      <c r="I24" s="4">
        <v>0.6</v>
      </c>
      <c r="J24" s="4">
        <f t="shared" si="2"/>
        <v>0.06</v>
      </c>
      <c r="K24" s="4">
        <f t="shared" si="3"/>
        <v>0.3</v>
      </c>
    </row>
    <row r="25" spans="1:11" s="5" customFormat="1" ht="30" x14ac:dyDescent="0.25">
      <c r="A25" s="6">
        <v>22</v>
      </c>
      <c r="B25" s="6" t="s">
        <v>8</v>
      </c>
      <c r="C25" s="6" t="s">
        <v>9</v>
      </c>
      <c r="D25" s="7" t="s">
        <v>26</v>
      </c>
      <c r="E25" s="6">
        <v>1</v>
      </c>
      <c r="F25" s="6">
        <f t="shared" si="0"/>
        <v>0.16</v>
      </c>
      <c r="G25" s="6">
        <v>10</v>
      </c>
      <c r="H25" s="8">
        <f t="shared" si="1"/>
        <v>10</v>
      </c>
      <c r="I25" s="4">
        <v>1.6</v>
      </c>
      <c r="J25" s="4">
        <f t="shared" si="2"/>
        <v>0.16</v>
      </c>
      <c r="K25" s="4">
        <f t="shared" si="3"/>
        <v>1.6</v>
      </c>
    </row>
    <row r="26" spans="1:11" x14ac:dyDescent="0.25">
      <c r="A26" s="6">
        <f t="shared" si="4"/>
        <v>23</v>
      </c>
      <c r="B26" s="6" t="s">
        <v>8</v>
      </c>
      <c r="C26" s="6" t="s">
        <v>9</v>
      </c>
      <c r="D26" s="9" t="s">
        <v>27</v>
      </c>
      <c r="E26" s="10">
        <v>5</v>
      </c>
      <c r="F26" s="6">
        <f t="shared" si="0"/>
        <v>5.3999999999999992E-2</v>
      </c>
      <c r="G26" s="10">
        <v>9</v>
      </c>
      <c r="H26" s="8">
        <f t="shared" si="1"/>
        <v>10.000000000000002</v>
      </c>
      <c r="I26" s="11">
        <v>0.6</v>
      </c>
      <c r="J26" s="4">
        <f t="shared" si="2"/>
        <v>0.06</v>
      </c>
      <c r="K26" s="4">
        <f t="shared" si="3"/>
        <v>0.54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 Mikhaylova</dc:creator>
  <cp:lastModifiedBy>Natalya Mikhaylova</cp:lastModifiedBy>
  <dcterms:created xsi:type="dcterms:W3CDTF">2025-10-29T23:35:02Z</dcterms:created>
  <dcterms:modified xsi:type="dcterms:W3CDTF">2025-11-09T19:19:47Z</dcterms:modified>
</cp:coreProperties>
</file>